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.89.45\rem_45\Categorización  Urgencia\"/>
    </mc:Choice>
  </mc:AlternateContent>
  <bookViews>
    <workbookView xWindow="0" yWindow="0" windowWidth="24000" windowHeight="8835"/>
  </bookViews>
  <sheets>
    <sheet name="URGENCIA REAL" sheetId="2" r:id="rId1"/>
  </sheets>
  <calcPr calcId="152511"/>
</workbook>
</file>

<file path=xl/calcChain.xml><?xml version="1.0" encoding="utf-8"?>
<calcChain xmlns="http://schemas.openxmlformats.org/spreadsheetml/2006/main">
  <c r="C12" i="2" l="1"/>
  <c r="N43" i="2"/>
  <c r="N42" i="2"/>
  <c r="N41" i="2"/>
  <c r="N36" i="2"/>
  <c r="N35" i="2"/>
  <c r="N30" i="2"/>
  <c r="N29" i="2"/>
  <c r="N28" i="2"/>
  <c r="N27" i="2"/>
  <c r="N26" i="2"/>
  <c r="N24" i="2"/>
  <c r="N23" i="2"/>
  <c r="N18" i="2"/>
  <c r="N17" i="2"/>
  <c r="N16" i="2"/>
  <c r="N15" i="2"/>
  <c r="N14" i="2"/>
  <c r="N13" i="2"/>
  <c r="N7" i="2"/>
  <c r="N8" i="2"/>
  <c r="N9" i="2"/>
  <c r="N10" i="2"/>
  <c r="N11" i="2"/>
  <c r="N6" i="2"/>
  <c r="B12" i="2"/>
  <c r="C40" i="2"/>
  <c r="D40" i="2"/>
  <c r="E40" i="2"/>
  <c r="F40" i="2"/>
  <c r="G40" i="2"/>
  <c r="H40" i="2"/>
  <c r="I40" i="2"/>
  <c r="J40" i="2"/>
  <c r="K40" i="2"/>
  <c r="L40" i="2"/>
  <c r="M40" i="2"/>
  <c r="B40" i="2"/>
  <c r="C34" i="2"/>
  <c r="D34" i="2"/>
  <c r="E34" i="2"/>
  <c r="F34" i="2"/>
  <c r="G34" i="2"/>
  <c r="H34" i="2"/>
  <c r="I34" i="2"/>
  <c r="J34" i="2"/>
  <c r="K34" i="2"/>
  <c r="L34" i="2"/>
  <c r="M34" i="2"/>
  <c r="B34" i="2"/>
  <c r="C25" i="2"/>
  <c r="D25" i="2"/>
  <c r="E25" i="2"/>
  <c r="F25" i="2"/>
  <c r="G25" i="2"/>
  <c r="H25" i="2"/>
  <c r="I25" i="2"/>
  <c r="J25" i="2"/>
  <c r="K25" i="2"/>
  <c r="L25" i="2"/>
  <c r="M25" i="2"/>
  <c r="B25" i="2"/>
  <c r="C22" i="2"/>
  <c r="D22" i="2"/>
  <c r="E22" i="2"/>
  <c r="F22" i="2"/>
  <c r="G22" i="2"/>
  <c r="H22" i="2"/>
  <c r="I22" i="2"/>
  <c r="J22" i="2"/>
  <c r="K22" i="2"/>
  <c r="L22" i="2"/>
  <c r="M22" i="2"/>
  <c r="B22" i="2"/>
  <c r="D12" i="2"/>
  <c r="E12" i="2"/>
  <c r="F12" i="2"/>
  <c r="G12" i="2"/>
  <c r="H12" i="2"/>
  <c r="I12" i="2"/>
  <c r="J12" i="2"/>
  <c r="K12" i="2"/>
  <c r="L12" i="2"/>
  <c r="M12" i="2"/>
  <c r="C5" i="2"/>
  <c r="D5" i="2"/>
  <c r="E5" i="2"/>
  <c r="F5" i="2"/>
  <c r="G5" i="2"/>
  <c r="H5" i="2"/>
  <c r="I5" i="2"/>
  <c r="J5" i="2"/>
  <c r="K5" i="2"/>
  <c r="L5" i="2"/>
  <c r="M5" i="2"/>
  <c r="B5" i="2"/>
  <c r="L4" i="2" l="1"/>
  <c r="N22" i="2"/>
  <c r="N5" i="2"/>
  <c r="N40" i="2"/>
  <c r="N12" i="2"/>
  <c r="N34" i="2"/>
  <c r="N25" i="2"/>
  <c r="D4" i="2"/>
  <c r="B4" i="2"/>
  <c r="E4" i="2"/>
  <c r="C4" i="2"/>
  <c r="E1" i="2"/>
  <c r="D1" i="2"/>
  <c r="M4" i="2"/>
  <c r="M1" i="2"/>
  <c r="F1" i="2"/>
  <c r="L1" i="2"/>
  <c r="K4" i="2"/>
  <c r="K1" i="2"/>
  <c r="J4" i="2"/>
  <c r="I4" i="2"/>
  <c r="I1" i="2"/>
  <c r="H4" i="2"/>
  <c r="H1" i="2"/>
  <c r="G4" i="2"/>
  <c r="G1" i="2"/>
  <c r="F4" i="2"/>
  <c r="C1" i="2"/>
  <c r="B1" i="2"/>
  <c r="J1" i="2"/>
  <c r="N4" i="2" l="1"/>
  <c r="N1" i="2"/>
</calcChain>
</file>

<file path=xl/sharedStrings.xml><?xml version="1.0" encoding="utf-8"?>
<sst xmlns="http://schemas.openxmlformats.org/spreadsheetml/2006/main" count="139" uniqueCount="45">
  <si>
    <t>CONSULTAS RED DE URGENCIAS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</si>
  <si>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</si>
  <si>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</si>
  <si>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</si>
  <si>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</si>
  <si>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</si>
  <si>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</si>
  <si>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</si>
  <si>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</si>
  <si>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</si>
  <si>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</si>
  <si>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</si>
  <si>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</si>
  <si>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REAL</t>
  </si>
  <si>
    <t>C1</t>
  </si>
  <si>
    <t>C2</t>
  </si>
  <si>
    <t>C3</t>
  </si>
  <si>
    <t>C4</t>
  </si>
  <si>
    <t>C5</t>
  </si>
  <si>
    <t>SUR RINCONADA</t>
  </si>
  <si>
    <t>ESTABLECIMIENTO</t>
  </si>
  <si>
    <t>ENERO</t>
  </si>
  <si>
    <t>FEBRERO</t>
  </si>
  <si>
    <t>MARZO</t>
  </si>
  <si>
    <t>ABRIL</t>
  </si>
  <si>
    <t>MAYO</t>
  </si>
  <si>
    <t>JUNIO</t>
  </si>
  <si>
    <t>HOSCA</t>
  </si>
  <si>
    <t>HOSLA</t>
  </si>
  <si>
    <t>LLAY LLAY</t>
  </si>
  <si>
    <t>PUTAENDO</t>
  </si>
  <si>
    <t>PHILIPPE PINEL</t>
  </si>
  <si>
    <t>SERVICIOS DE EMERGENCIAS</t>
  </si>
  <si>
    <t>Sin Categorización</t>
  </si>
  <si>
    <t>TOTAL SAPU</t>
  </si>
  <si>
    <t>SAPU SEGISMUNDO</t>
  </si>
  <si>
    <t>SAPU CENTENARIO</t>
  </si>
  <si>
    <t>TOTAL SUR</t>
  </si>
  <si>
    <t>SUR SAN ESTEBAN</t>
  </si>
  <si>
    <t>SUR CALLE LARGA</t>
  </si>
  <si>
    <t>SUR CATEMU</t>
  </si>
  <si>
    <t>SUR STA MARIA</t>
  </si>
  <si>
    <t>TOTAL UEH</t>
  </si>
  <si>
    <t>TOTAL SU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</si>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</sst>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25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5" borderId="19" applyBorder="0">
      <protection locked="0"/>
    </xf>
    <xf numFmtId="0" fontId="11" fillId="0" borderId="0"/>
  </cellStyleXfs>
  <cellXfs count="77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6" xfId="0" applyBorder="1"/>
    <xf numFmtId="3" fontId="0" fillId="0" borderId="7" xfId="0" applyNumberFormat="1" applyBorder="1"/>
    <xf numFmtId="0" fontId="0" fillId="0" borderId="7" xfId="0" applyBorder="1"/>
    <xf numFmtId="0" fontId="0" fillId="0" borderId="3" xfId="0" applyBorder="1"/>
    <xf numFmtId="0" fontId="4" fillId="4" borderId="0" xfId="0" applyFont="1" applyFill="1" applyAlignment="1">
      <alignment horizontal="center"/>
    </xf>
    <xf numFmtId="3" fontId="0" fillId="0" borderId="0" xfId="0" applyNumberFormat="1"/>
    <xf numFmtId="0" fontId="3" fillId="3" borderId="8" xfId="0" applyFont="1" applyFill="1" applyBorder="1"/>
    <xf numFmtId="3" fontId="3" fillId="3" borderId="1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 indent="1"/>
    </xf>
    <xf numFmtId="3" fontId="1" fillId="4" borderId="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0" fontId="5" fillId="0" borderId="3" xfId="0" applyFont="1" applyBorder="1"/>
    <xf numFmtId="0" fontId="5" fillId="0" borderId="1" xfId="0" applyFont="1" applyBorder="1" applyAlignment="1">
      <alignment horizontal="center" wrapText="1"/>
    </xf>
    <xf numFmtId="3" fontId="5" fillId="0" borderId="3" xfId="0" applyNumberFormat="1" applyFont="1" applyBorder="1"/>
    <xf numFmtId="3" fontId="6" fillId="0" borderId="3" xfId="0" applyNumberFormat="1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5" fillId="0" borderId="2" xfId="0" applyFont="1" applyBorder="1"/>
    <xf numFmtId="0" fontId="6" fillId="0" borderId="2" xfId="0" applyFont="1" applyBorder="1"/>
    <xf numFmtId="0" fontId="3" fillId="3" borderId="5" xfId="0" applyFont="1" applyFill="1" applyBorder="1" applyAlignment="1">
      <alignment horizontal="left" indent="1"/>
    </xf>
    <xf numFmtId="3" fontId="1" fillId="4" borderId="3" xfId="0" applyNumberFormat="1" applyFont="1" applyFill="1" applyBorder="1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5" fillId="0" borderId="2" xfId="0" applyNumberFormat="1" applyFont="1" applyBorder="1"/>
    <xf numFmtId="3" fontId="5" fillId="0" borderId="4" xfId="0" applyNumberFormat="1" applyFont="1" applyBorder="1"/>
    <xf numFmtId="0" fontId="5" fillId="0" borderId="1" xfId="0" applyFont="1" applyBorder="1"/>
    <xf numFmtId="3" fontId="0" fillId="0" borderId="13" xfId="0" applyNumberFormat="1" applyBorder="1"/>
    <xf numFmtId="0" fontId="3" fillId="3" borderId="10" xfId="0" applyFont="1" applyFill="1" applyBorder="1"/>
    <xf numFmtId="0" fontId="3" fillId="3" borderId="1" xfId="0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0" fontId="0" fillId="2" borderId="0" xfId="0" applyFill="1"/>
    <xf numFmtId="0" fontId="8" fillId="0" borderId="3" xfId="0" applyFont="1" applyBorder="1"/>
    <xf numFmtId="0" fontId="8" fillId="0" borderId="3" xfId="0" applyFont="1" applyFill="1" applyBorder="1"/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3" fontId="0" fillId="0" borderId="10" xfId="0" applyNumberFormat="1" applyBorder="1"/>
    <xf numFmtId="3" fontId="6" fillId="0" borderId="3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3" fontId="0" fillId="0" borderId="15" xfId="0" applyNumberFormat="1" applyBorder="1"/>
    <xf numFmtId="3" fontId="0" fillId="0" borderId="5" xfId="0" applyNumberFormat="1" applyBorder="1"/>
    <xf numFmtId="0" fontId="0" fillId="0" borderId="14" xfId="0" applyBorder="1"/>
    <xf numFmtId="3" fontId="8" fillId="0" borderId="1" xfId="0" applyNumberFormat="1" applyFont="1" applyBorder="1"/>
    <xf numFmtId="3" fontId="0" fillId="0" borderId="17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9" fillId="0" borderId="1" xfId="0" applyNumberFormat="1" applyFont="1" applyFill="1" applyBorder="1" applyAlignment="1">
      <alignment horizontal="right"/>
    </xf>
    <xf numFmtId="0" fontId="0" fillId="0" borderId="15" xfId="0" applyBorder="1"/>
    <xf numFmtId="3" fontId="0" fillId="0" borderId="18" xfId="0" applyNumberFormat="1" applyBorder="1"/>
    <xf numFmtId="0" fontId="0" fillId="0" borderId="1" xfId="0" applyBorder="1"/>
    <xf numFmtId="0" fontId="0" fillId="0" borderId="10" xfId="0" applyBorder="1"/>
    <xf numFmtId="3" fontId="10" fillId="0" borderId="17" xfId="0" applyNumberFormat="1" applyFont="1" applyBorder="1"/>
    <xf numFmtId="3" fontId="8" fillId="0" borderId="17" xfId="0" applyNumberFormat="1" applyFont="1" applyBorder="1"/>
    <xf numFmtId="3" fontId="8" fillId="0" borderId="10" xfId="0" applyNumberFormat="1" applyFont="1" applyFill="1" applyBorder="1"/>
    <xf numFmtId="3" fontId="0" fillId="0" borderId="17" xfId="0" applyNumberFormat="1" applyFill="1" applyBorder="1"/>
    <xf numFmtId="3" fontId="0" fillId="0" borderId="20" xfId="0" applyNumberFormat="1" applyBorder="1"/>
    <xf numFmtId="3" fontId="0" fillId="0" borderId="21" xfId="0" applyNumberFormat="1" applyBorder="1"/>
    <xf numFmtId="164" fontId="12" fillId="0" borderId="15" xfId="1" applyNumberFormat="1" applyFont="1" applyFill="1" applyBorder="1" applyAlignment="1" applyProtection="1"/>
    <xf numFmtId="164" fontId="12" fillId="0" borderId="1" xfId="1" applyNumberFormat="1" applyFont="1" applyFill="1" applyBorder="1" applyAlignment="1" applyProtection="1"/>
    <xf numFmtId="164" fontId="12" fillId="0" borderId="10" xfId="1" applyNumberFormat="1" applyFont="1" applyFill="1" applyBorder="1" applyAlignment="1" applyProtection="1"/>
    <xf numFmtId="0" fontId="6" fillId="0" borderId="3" xfId="0" applyFont="1" applyBorder="1"/>
    <xf numFmtId="0" fontId="6" fillId="0" borderId="3" xfId="2" applyFont="1" applyBorder="1"/>
    <xf numFmtId="0" fontId="6" fillId="0" borderId="4" xfId="2" applyFont="1" applyBorder="1"/>
    <xf numFmtId="0" fontId="9" fillId="0" borderId="3" xfId="2" applyFont="1" applyBorder="1"/>
    <xf numFmtId="0" fontId="13" fillId="0" borderId="3" xfId="2" applyFont="1" applyBorder="1" applyAlignment="1">
      <alignment horizontal="center"/>
    </xf>
  </cellXfs>
  <cellStyles count="3">
    <cellStyle name="Escribir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Normal="100" workbookViewId="0">
      <selection activeCell="H13" sqref="H13"/>
    </sheetView>
  </sheetViews>
  <sheetFormatPr baseColWidth="10" defaultRowHeight="15" x14ac:dyDescent="0.25"/>
  <cols>
    <col min="1" max="1" width="25.7109375" bestFit="1" customWidth="1"/>
  </cols>
  <sheetData>
    <row r="1" spans="1:14" ht="15.75" thickBot="1" x14ac:dyDescent="0.3">
      <c r="A1" s="10">
        <v>2016</v>
      </c>
      <c r="B1" s="11">
        <f>+B22+B25+B34+B40</f>
        <v>25839</v>
      </c>
      <c r="C1" s="11">
        <f t="shared" ref="C1:L1" si="0">+C22+C25+C34+C40</f>
        <v>23702</v>
      </c>
      <c r="D1" s="11">
        <f>+D22+D25+D34+D40</f>
        <v>27544</v>
      </c>
      <c r="E1" s="11">
        <f>+E22+E25+E34+E40</f>
        <v>24817</v>
      </c>
      <c r="F1" s="11">
        <f t="shared" si="0"/>
        <v>26299</v>
      </c>
      <c r="G1" s="11">
        <f t="shared" si="0"/>
        <v>25945</v>
      </c>
      <c r="H1" s="11">
        <f t="shared" si="0"/>
        <v>0</v>
      </c>
      <c r="I1" s="11">
        <f t="shared" si="0"/>
        <v>0</v>
      </c>
      <c r="J1" s="11">
        <f t="shared" si="0"/>
        <v>0</v>
      </c>
      <c r="K1" s="11">
        <f t="shared" si="0"/>
        <v>0</v>
      </c>
      <c r="L1" s="11">
        <f t="shared" si="0"/>
        <v>0</v>
      </c>
      <c r="M1" s="11">
        <f>+M22+M25+M34+M40</f>
        <v>0</v>
      </c>
      <c r="N1" s="11">
        <f>+N22+N25+N34+N40</f>
        <v>154146</v>
      </c>
    </row>
    <row r="2" spans="1:14" ht="1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44</v>
      </c>
    </row>
    <row r="3" spans="1:14" ht="15.75" thickBot="1" x14ac:dyDescent="0.3">
      <c r="A3" s="1"/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3" t="s">
        <v>13</v>
      </c>
      <c r="L3" s="3" t="s">
        <v>13</v>
      </c>
      <c r="M3" s="3" t="s">
        <v>13</v>
      </c>
      <c r="N3" s="3" t="s">
        <v>13</v>
      </c>
    </row>
    <row r="4" spans="1:14" ht="15.75" thickBot="1" x14ac:dyDescent="0.3">
      <c r="A4" s="12" t="s">
        <v>32</v>
      </c>
      <c r="B4" s="13">
        <f>+B5+B12</f>
        <v>11357</v>
      </c>
      <c r="C4" s="45">
        <f t="shared" ref="C4:M4" si="1">+C5+C12</f>
        <v>10487</v>
      </c>
      <c r="D4" s="45">
        <f>+D5+D12</f>
        <v>12572</v>
      </c>
      <c r="E4" s="45">
        <f t="shared" si="1"/>
        <v>11214</v>
      </c>
      <c r="F4" s="45">
        <f t="shared" si="1"/>
        <v>12022</v>
      </c>
      <c r="G4" s="45">
        <f t="shared" si="1"/>
        <v>12109</v>
      </c>
      <c r="H4" s="45">
        <f t="shared" si="1"/>
        <v>0</v>
      </c>
      <c r="I4" s="45">
        <f t="shared" si="1"/>
        <v>0</v>
      </c>
      <c r="J4" s="45">
        <f t="shared" si="1"/>
        <v>0</v>
      </c>
      <c r="K4" s="45">
        <f t="shared" si="1"/>
        <v>0</v>
      </c>
      <c r="L4" s="45">
        <f>+L5+L12</f>
        <v>0</v>
      </c>
      <c r="M4" s="45">
        <f t="shared" si="1"/>
        <v>0</v>
      </c>
      <c r="N4" s="45">
        <f t="shared" ref="N4" si="2">+N5+N12</f>
        <v>69761</v>
      </c>
    </row>
    <row r="5" spans="1:14" ht="15.75" thickBot="1" x14ac:dyDescent="0.3">
      <c r="A5" s="15" t="s">
        <v>28</v>
      </c>
      <c r="B5" s="16">
        <f>+B6+B7+B8+B9+B10+B11</f>
        <v>5949</v>
      </c>
      <c r="C5" s="16">
        <f t="shared" ref="C5:M5" si="3">+C6+C7+C8+C9+C10+C11</f>
        <v>5589</v>
      </c>
      <c r="D5" s="16">
        <f t="shared" si="3"/>
        <v>6835</v>
      </c>
      <c r="E5" s="16">
        <f t="shared" si="3"/>
        <v>5885</v>
      </c>
      <c r="F5" s="16">
        <f t="shared" si="3"/>
        <v>6318</v>
      </c>
      <c r="G5" s="16">
        <f t="shared" si="3"/>
        <v>6567</v>
      </c>
      <c r="H5" s="16">
        <f t="shared" si="3"/>
        <v>0</v>
      </c>
      <c r="I5" s="16">
        <f t="shared" si="3"/>
        <v>0</v>
      </c>
      <c r="J5" s="16">
        <f t="shared" si="3"/>
        <v>0</v>
      </c>
      <c r="K5" s="16">
        <f t="shared" si="3"/>
        <v>0</v>
      </c>
      <c r="L5" s="16">
        <f t="shared" si="3"/>
        <v>0</v>
      </c>
      <c r="M5" s="16">
        <f t="shared" si="3"/>
        <v>0</v>
      </c>
      <c r="N5" s="16">
        <f t="shared" ref="N5" si="4">+N6+N7+N8+N9+N10+N11</f>
        <v>37143</v>
      </c>
    </row>
    <row r="6" spans="1:14" ht="15.75" thickBot="1" x14ac:dyDescent="0.3">
      <c r="A6" s="17" t="s">
        <v>14</v>
      </c>
      <c r="B6" s="18">
        <v>9</v>
      </c>
      <c r="C6" s="18">
        <v>10</v>
      </c>
      <c r="D6" s="18">
        <v>13</v>
      </c>
      <c r="E6" s="18">
        <v>9</v>
      </c>
      <c r="F6" s="43">
        <v>8</v>
      </c>
      <c r="G6" s="18">
        <v>15</v>
      </c>
      <c r="H6" s="46"/>
      <c r="I6" s="18"/>
      <c r="J6" s="19"/>
      <c r="K6" s="72"/>
      <c r="L6" s="19"/>
      <c r="M6" s="73"/>
      <c r="N6" s="76">
        <f>SUM(B6:M6)</f>
        <v>64</v>
      </c>
    </row>
    <row r="7" spans="1:14" ht="15.75" thickBot="1" x14ac:dyDescent="0.3">
      <c r="A7" s="20" t="s">
        <v>15</v>
      </c>
      <c r="B7" s="18">
        <v>77</v>
      </c>
      <c r="C7" s="18">
        <v>69</v>
      </c>
      <c r="D7" s="18">
        <v>76</v>
      </c>
      <c r="E7" s="18">
        <v>93</v>
      </c>
      <c r="F7" s="43">
        <v>70</v>
      </c>
      <c r="G7" s="18">
        <v>98</v>
      </c>
      <c r="H7" s="46"/>
      <c r="I7" s="18"/>
      <c r="J7" s="19"/>
      <c r="K7" s="72"/>
      <c r="L7" s="19"/>
      <c r="M7" s="73"/>
      <c r="N7" s="76">
        <f t="shared" ref="N7:N11" si="5">SUM(B7:M7)</f>
        <v>483</v>
      </c>
    </row>
    <row r="8" spans="1:14" ht="15.75" thickBot="1" x14ac:dyDescent="0.3">
      <c r="A8" s="20" t="s">
        <v>16</v>
      </c>
      <c r="B8" s="18">
        <v>2316</v>
      </c>
      <c r="C8" s="18">
        <v>1919</v>
      </c>
      <c r="D8" s="18">
        <v>2267</v>
      </c>
      <c r="E8" s="18">
        <v>1955</v>
      </c>
      <c r="F8" s="44">
        <v>2108</v>
      </c>
      <c r="G8" s="18">
        <v>2451</v>
      </c>
      <c r="H8" s="22"/>
      <c r="I8" s="18"/>
      <c r="J8" s="21"/>
      <c r="K8" s="72"/>
      <c r="L8" s="21"/>
      <c r="M8" s="73"/>
      <c r="N8" s="76">
        <f t="shared" si="5"/>
        <v>13016</v>
      </c>
    </row>
    <row r="9" spans="1:14" ht="15.75" thickBot="1" x14ac:dyDescent="0.3">
      <c r="A9" s="20" t="s">
        <v>17</v>
      </c>
      <c r="B9" s="18">
        <v>3362</v>
      </c>
      <c r="C9" s="18">
        <v>3408</v>
      </c>
      <c r="D9" s="18">
        <v>4233</v>
      </c>
      <c r="E9" s="18">
        <v>3544</v>
      </c>
      <c r="F9" s="44">
        <v>3838</v>
      </c>
      <c r="G9" s="18">
        <v>3791</v>
      </c>
      <c r="H9" s="22"/>
      <c r="I9" s="18"/>
      <c r="J9" s="21"/>
      <c r="K9" s="72"/>
      <c r="L9" s="21"/>
      <c r="M9" s="73"/>
      <c r="N9" s="76">
        <f t="shared" si="5"/>
        <v>22176</v>
      </c>
    </row>
    <row r="10" spans="1:14" ht="15.75" thickBot="1" x14ac:dyDescent="0.3">
      <c r="A10" s="20" t="s">
        <v>18</v>
      </c>
      <c r="B10" s="18">
        <v>185</v>
      </c>
      <c r="C10" s="18">
        <v>183</v>
      </c>
      <c r="D10" s="18">
        <v>246</v>
      </c>
      <c r="E10" s="18">
        <v>284</v>
      </c>
      <c r="F10" s="43">
        <v>294</v>
      </c>
      <c r="G10" s="18">
        <v>212</v>
      </c>
      <c r="H10" s="46"/>
      <c r="I10" s="18"/>
      <c r="J10" s="23"/>
      <c r="K10" s="24"/>
      <c r="L10" s="23"/>
      <c r="M10" s="74"/>
      <c r="N10" s="76">
        <f t="shared" si="5"/>
        <v>1404</v>
      </c>
    </row>
    <row r="11" spans="1:14" ht="15.75" thickBot="1" x14ac:dyDescent="0.3">
      <c r="A11" s="25" t="s">
        <v>33</v>
      </c>
      <c r="B11" s="18"/>
      <c r="C11" s="18"/>
      <c r="D11" s="18"/>
      <c r="E11" s="18"/>
      <c r="F11" s="43"/>
      <c r="G11" s="18"/>
      <c r="H11" s="18"/>
      <c r="I11" s="18"/>
      <c r="J11" s="26"/>
      <c r="K11" s="27"/>
      <c r="L11" s="26"/>
      <c r="M11" s="26"/>
      <c r="N11" s="76">
        <f t="shared" si="5"/>
        <v>0</v>
      </c>
    </row>
    <row r="12" spans="1:14" ht="15.75" thickBot="1" x14ac:dyDescent="0.3">
      <c r="A12" s="28" t="s">
        <v>27</v>
      </c>
      <c r="B12" s="29">
        <f>+B13+B14+B15+B16+B17+B18</f>
        <v>5408</v>
      </c>
      <c r="C12" s="29">
        <f t="shared" ref="C12:M12" si="6">+C13+C14+C15+C16+C17+C18</f>
        <v>4898</v>
      </c>
      <c r="D12" s="29">
        <f t="shared" si="6"/>
        <v>5737</v>
      </c>
      <c r="E12" s="29">
        <f t="shared" si="6"/>
        <v>5329</v>
      </c>
      <c r="F12" s="29">
        <f t="shared" si="6"/>
        <v>5704</v>
      </c>
      <c r="G12" s="29">
        <f t="shared" si="6"/>
        <v>5542</v>
      </c>
      <c r="H12" s="29">
        <f t="shared" si="6"/>
        <v>0</v>
      </c>
      <c r="I12" s="29">
        <f t="shared" si="6"/>
        <v>0</v>
      </c>
      <c r="J12" s="29">
        <f t="shared" si="6"/>
        <v>0</v>
      </c>
      <c r="K12" s="29">
        <f t="shared" si="6"/>
        <v>0</v>
      </c>
      <c r="L12" s="29">
        <f t="shared" si="6"/>
        <v>0</v>
      </c>
      <c r="M12" s="29">
        <f t="shared" si="6"/>
        <v>0</v>
      </c>
      <c r="N12" s="29">
        <f t="shared" ref="N12" si="7">+N13+N14+N15+N16+N17+N18</f>
        <v>32618</v>
      </c>
    </row>
    <row r="13" spans="1:14" ht="15.75" thickBot="1" x14ac:dyDescent="0.3">
      <c r="A13" s="17" t="s">
        <v>14</v>
      </c>
      <c r="B13" s="47">
        <v>9</v>
      </c>
      <c r="C13" s="18">
        <v>7</v>
      </c>
      <c r="D13" s="47">
        <v>6</v>
      </c>
      <c r="E13" s="18">
        <v>6</v>
      </c>
      <c r="F13" s="18">
        <v>3</v>
      </c>
      <c r="G13" s="18">
        <v>6</v>
      </c>
      <c r="H13" s="18"/>
      <c r="I13" s="18"/>
      <c r="J13" s="18"/>
      <c r="K13" s="30"/>
      <c r="L13" s="26"/>
      <c r="M13" s="31"/>
      <c r="N13" s="76">
        <f>SUM(B13:M13)</f>
        <v>37</v>
      </c>
    </row>
    <row r="14" spans="1:14" ht="15.75" thickBot="1" x14ac:dyDescent="0.3">
      <c r="A14" s="20" t="s">
        <v>15</v>
      </c>
      <c r="B14" s="68">
        <v>38</v>
      </c>
      <c r="C14" s="18">
        <v>39</v>
      </c>
      <c r="D14" s="68">
        <v>56</v>
      </c>
      <c r="E14" s="18">
        <v>56</v>
      </c>
      <c r="F14" s="18">
        <v>49</v>
      </c>
      <c r="G14" s="18">
        <v>50</v>
      </c>
      <c r="H14" s="18"/>
      <c r="I14" s="18"/>
      <c r="J14" s="18"/>
      <c r="K14" s="51"/>
      <c r="L14" s="23"/>
      <c r="M14" s="32"/>
      <c r="N14" s="76">
        <f t="shared" ref="N14:N18" si="8">SUM(B14:M14)</f>
        <v>288</v>
      </c>
    </row>
    <row r="15" spans="1:14" ht="15.75" thickBot="1" x14ac:dyDescent="0.3">
      <c r="A15" s="20" t="s">
        <v>16</v>
      </c>
      <c r="B15" s="47">
        <v>2501</v>
      </c>
      <c r="C15" s="18">
        <v>2114</v>
      </c>
      <c r="D15" s="47">
        <v>2526</v>
      </c>
      <c r="E15" s="18">
        <v>2238</v>
      </c>
      <c r="F15" s="18">
        <v>2661</v>
      </c>
      <c r="G15" s="18">
        <v>2611</v>
      </c>
      <c r="H15" s="18"/>
      <c r="I15" s="18"/>
      <c r="J15" s="18"/>
      <c r="K15" s="47"/>
      <c r="L15" s="33"/>
      <c r="M15" s="31"/>
      <c r="N15" s="76">
        <f t="shared" si="8"/>
        <v>14651</v>
      </c>
    </row>
    <row r="16" spans="1:14" ht="15.75" thickBot="1" x14ac:dyDescent="0.3">
      <c r="A16" s="20" t="s">
        <v>17</v>
      </c>
      <c r="B16" s="47">
        <v>2858</v>
      </c>
      <c r="C16" s="18">
        <v>2738</v>
      </c>
      <c r="D16" s="47">
        <v>3146</v>
      </c>
      <c r="E16" s="18">
        <v>3027</v>
      </c>
      <c r="F16" s="18">
        <v>2990</v>
      </c>
      <c r="G16" s="18">
        <v>2875</v>
      </c>
      <c r="H16" s="18"/>
      <c r="I16" s="18"/>
      <c r="J16" s="18"/>
      <c r="K16" s="52"/>
      <c r="L16" s="34"/>
      <c r="M16" s="32"/>
      <c r="N16" s="76">
        <f t="shared" si="8"/>
        <v>17634</v>
      </c>
    </row>
    <row r="17" spans="1:14" ht="15.75" thickBot="1" x14ac:dyDescent="0.3">
      <c r="A17" s="20" t="s">
        <v>18</v>
      </c>
      <c r="B17" s="18">
        <v>2</v>
      </c>
      <c r="C17" s="18"/>
      <c r="D17" s="68">
        <v>3</v>
      </c>
      <c r="E17" s="18">
        <v>2</v>
      </c>
      <c r="F17" s="18">
        <v>1</v>
      </c>
      <c r="G17" s="18">
        <v>0</v>
      </c>
      <c r="H17" s="18"/>
      <c r="I17" s="18"/>
      <c r="J17" s="18"/>
      <c r="K17" s="47"/>
      <c r="L17" s="26"/>
      <c r="M17" s="31"/>
      <c r="N17" s="76">
        <f t="shared" si="8"/>
        <v>8</v>
      </c>
    </row>
    <row r="18" spans="1:14" ht="15.75" thickBot="1" x14ac:dyDescent="0.3">
      <c r="A18" s="25" t="s">
        <v>33</v>
      </c>
      <c r="B18" s="18"/>
      <c r="C18" s="18"/>
      <c r="D18" s="47"/>
      <c r="E18" s="18"/>
      <c r="F18" s="18"/>
      <c r="G18" s="18"/>
      <c r="H18" s="18"/>
      <c r="I18" s="18"/>
      <c r="J18" s="18"/>
      <c r="K18" s="35"/>
      <c r="L18" s="19"/>
      <c r="M18" s="36"/>
      <c r="N18" s="76">
        <f t="shared" si="8"/>
        <v>0</v>
      </c>
    </row>
    <row r="19" spans="1:14" ht="15.75" thickBot="1" x14ac:dyDescent="0.3">
      <c r="D19" s="67"/>
    </row>
    <row r="20" spans="1:14" ht="15.75" thickBot="1" x14ac:dyDescent="0.3">
      <c r="A20" s="37" t="s">
        <v>20</v>
      </c>
      <c r="B20" s="2" t="s">
        <v>21</v>
      </c>
      <c r="C20" s="2" t="s">
        <v>22</v>
      </c>
      <c r="D20" s="2" t="s">
        <v>23</v>
      </c>
      <c r="E20" s="2" t="s">
        <v>24</v>
      </c>
      <c r="F20" s="2" t="s">
        <v>25</v>
      </c>
      <c r="G20" s="2" t="s">
        <v>26</v>
      </c>
      <c r="H20" s="2" t="s">
        <v>7</v>
      </c>
      <c r="I20" s="2" t="s">
        <v>8</v>
      </c>
      <c r="J20" s="2" t="s">
        <v>9</v>
      </c>
      <c r="K20" s="2" t="s">
        <v>10</v>
      </c>
      <c r="L20" s="2" t="s">
        <v>11</v>
      </c>
      <c r="M20" s="2" t="s">
        <v>12</v>
      </c>
      <c r="N20" s="2" t="s">
        <v>44</v>
      </c>
    </row>
    <row r="21" spans="1:14" ht="15.75" thickBot="1" x14ac:dyDescent="0.3">
      <c r="A21" s="1"/>
      <c r="B21" s="3" t="s">
        <v>13</v>
      </c>
      <c r="C21" s="3" t="s">
        <v>13</v>
      </c>
      <c r="D21" s="3" t="s">
        <v>13</v>
      </c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3" t="s">
        <v>13</v>
      </c>
      <c r="K21" s="3" t="s">
        <v>13</v>
      </c>
      <c r="L21" s="3" t="s">
        <v>13</v>
      </c>
      <c r="M21" s="3" t="s">
        <v>13</v>
      </c>
      <c r="N21" s="3" t="s">
        <v>13</v>
      </c>
    </row>
    <row r="22" spans="1:14" ht="15.75" thickBot="1" x14ac:dyDescent="0.3">
      <c r="A22" s="38" t="s">
        <v>34</v>
      </c>
      <c r="B22" s="14">
        <f>+B23+B24</f>
        <v>4628</v>
      </c>
      <c r="C22" s="14">
        <f t="shared" ref="C22:M22" si="9">+C23+C24</f>
        <v>4000</v>
      </c>
      <c r="D22" s="14">
        <f t="shared" si="9"/>
        <v>4671</v>
      </c>
      <c r="E22" s="14">
        <f t="shared" si="9"/>
        <v>4274</v>
      </c>
      <c r="F22" s="14">
        <f t="shared" si="9"/>
        <v>4451</v>
      </c>
      <c r="G22" s="14">
        <f t="shared" si="9"/>
        <v>4178</v>
      </c>
      <c r="H22" s="14">
        <f t="shared" si="9"/>
        <v>0</v>
      </c>
      <c r="I22" s="14">
        <f t="shared" si="9"/>
        <v>0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ref="N22" si="10">+N23+N24</f>
        <v>26202</v>
      </c>
    </row>
    <row r="23" spans="1:14" s="40" customFormat="1" ht="15.75" thickBot="1" x14ac:dyDescent="0.3">
      <c r="A23" s="20" t="s">
        <v>35</v>
      </c>
      <c r="B23" s="48">
        <v>2239</v>
      </c>
      <c r="C23" s="18">
        <v>2030</v>
      </c>
      <c r="D23" s="18">
        <v>2492</v>
      </c>
      <c r="E23" s="18">
        <v>2258</v>
      </c>
      <c r="F23" s="18">
        <v>2285</v>
      </c>
      <c r="G23" s="18">
        <v>2314</v>
      </c>
      <c r="H23" s="18"/>
      <c r="I23" s="18"/>
      <c r="J23" s="18"/>
      <c r="K23" s="18"/>
      <c r="L23" s="39"/>
      <c r="M23" s="39"/>
      <c r="N23" s="76">
        <f t="shared" ref="N23:N24" si="11">SUM(B23:M23)</f>
        <v>13618</v>
      </c>
    </row>
    <row r="24" spans="1:14" s="40" customFormat="1" ht="15.75" thickBot="1" x14ac:dyDescent="0.3">
      <c r="A24" s="20" t="s">
        <v>36</v>
      </c>
      <c r="B24" s="18">
        <v>2389</v>
      </c>
      <c r="C24" s="18">
        <v>1970</v>
      </c>
      <c r="D24" s="18">
        <v>2179</v>
      </c>
      <c r="E24" s="18">
        <v>2016</v>
      </c>
      <c r="F24" s="18">
        <v>2166</v>
      </c>
      <c r="G24" s="18">
        <v>1864</v>
      </c>
      <c r="H24" s="18"/>
      <c r="I24" s="18"/>
      <c r="J24" s="18"/>
      <c r="K24" s="18"/>
      <c r="L24" s="39"/>
      <c r="M24" s="39"/>
      <c r="N24" s="76">
        <f t="shared" si="11"/>
        <v>12584</v>
      </c>
    </row>
    <row r="25" spans="1:14" s="40" customFormat="1" ht="15.75" thickBot="1" x14ac:dyDescent="0.3">
      <c r="A25" s="38" t="s">
        <v>37</v>
      </c>
      <c r="B25" s="14">
        <f>+B26+B27+B28+B29+B30</f>
        <v>1846</v>
      </c>
      <c r="C25" s="14">
        <f t="shared" ref="C25:M25" si="12">+C26+C27+C28+C29+C30</f>
        <v>1952</v>
      </c>
      <c r="D25" s="14">
        <f t="shared" si="12"/>
        <v>2601</v>
      </c>
      <c r="E25" s="14">
        <f t="shared" si="12"/>
        <v>2531</v>
      </c>
      <c r="F25" s="14">
        <f t="shared" si="12"/>
        <v>2555</v>
      </c>
      <c r="G25" s="14">
        <f t="shared" si="12"/>
        <v>2784</v>
      </c>
      <c r="H25" s="14">
        <f t="shared" si="12"/>
        <v>0</v>
      </c>
      <c r="I25" s="14">
        <f t="shared" si="12"/>
        <v>0</v>
      </c>
      <c r="J25" s="14">
        <f t="shared" si="12"/>
        <v>0</v>
      </c>
      <c r="K25" s="14">
        <f t="shared" si="12"/>
        <v>0</v>
      </c>
      <c r="L25" s="14">
        <f t="shared" si="12"/>
        <v>0</v>
      </c>
      <c r="M25" s="14">
        <f t="shared" si="12"/>
        <v>0</v>
      </c>
      <c r="N25" s="14">
        <f t="shared" ref="N25" si="13">+N26+N27+N28+N29+N30</f>
        <v>14269</v>
      </c>
    </row>
    <row r="26" spans="1:14" ht="15.75" thickBot="1" x14ac:dyDescent="0.3">
      <c r="A26" s="20" t="s">
        <v>19</v>
      </c>
      <c r="B26" s="18">
        <v>612</v>
      </c>
      <c r="C26" s="18">
        <v>720</v>
      </c>
      <c r="D26" s="71">
        <v>684</v>
      </c>
      <c r="E26" s="18">
        <v>699</v>
      </c>
      <c r="F26" s="18">
        <v>660</v>
      </c>
      <c r="G26" s="18">
        <v>950</v>
      </c>
      <c r="H26" s="18"/>
      <c r="I26" s="18"/>
      <c r="J26" s="41"/>
      <c r="K26" s="18"/>
      <c r="L26" s="41"/>
      <c r="M26" s="41"/>
      <c r="N26" s="76">
        <f t="shared" ref="N26:N30" si="14">SUM(B26:M26)</f>
        <v>4325</v>
      </c>
    </row>
    <row r="27" spans="1:14" ht="15.75" thickBot="1" x14ac:dyDescent="0.3">
      <c r="A27" s="20" t="s">
        <v>38</v>
      </c>
      <c r="B27" s="46">
        <v>170</v>
      </c>
      <c r="C27" s="18">
        <v>346</v>
      </c>
      <c r="D27" s="18">
        <v>545</v>
      </c>
      <c r="E27" s="18">
        <v>516</v>
      </c>
      <c r="F27" s="18">
        <v>507</v>
      </c>
      <c r="G27" s="18">
        <v>397</v>
      </c>
      <c r="H27" s="18"/>
      <c r="I27" s="18"/>
      <c r="J27" s="41"/>
      <c r="K27" s="41"/>
      <c r="L27" s="41"/>
      <c r="M27" s="41"/>
      <c r="N27" s="76">
        <f t="shared" si="14"/>
        <v>2481</v>
      </c>
    </row>
    <row r="28" spans="1:14" ht="15.75" thickBot="1" x14ac:dyDescent="0.3">
      <c r="A28" s="20" t="s">
        <v>39</v>
      </c>
      <c r="B28" s="18">
        <v>187</v>
      </c>
      <c r="C28" s="18">
        <v>209</v>
      </c>
      <c r="D28" s="71">
        <v>327</v>
      </c>
      <c r="E28" s="18">
        <v>348</v>
      </c>
      <c r="F28" s="18">
        <v>435</v>
      </c>
      <c r="G28" s="18">
        <v>366</v>
      </c>
      <c r="H28" s="18"/>
      <c r="I28" s="18"/>
      <c r="J28" s="41"/>
      <c r="K28" s="41"/>
      <c r="L28" s="41"/>
      <c r="M28" s="41"/>
      <c r="N28" s="76">
        <f t="shared" si="14"/>
        <v>1872</v>
      </c>
    </row>
    <row r="29" spans="1:14" ht="15.75" thickBot="1" x14ac:dyDescent="0.3">
      <c r="A29" s="20" t="s">
        <v>40</v>
      </c>
      <c r="B29" s="18">
        <v>620</v>
      </c>
      <c r="C29" s="18">
        <v>438</v>
      </c>
      <c r="D29" s="71">
        <v>677</v>
      </c>
      <c r="E29" s="18">
        <v>586</v>
      </c>
      <c r="F29" s="18">
        <v>561</v>
      </c>
      <c r="G29" s="18">
        <v>595</v>
      </c>
      <c r="H29" s="18"/>
      <c r="I29" s="18"/>
      <c r="J29" s="41"/>
      <c r="K29" s="42"/>
      <c r="L29" s="42"/>
      <c r="M29" s="41"/>
      <c r="N29" s="76">
        <f t="shared" si="14"/>
        <v>3477</v>
      </c>
    </row>
    <row r="30" spans="1:14" ht="15.75" thickBot="1" x14ac:dyDescent="0.3">
      <c r="A30" s="20" t="s">
        <v>41</v>
      </c>
      <c r="B30" s="18">
        <v>257</v>
      </c>
      <c r="C30" s="18">
        <v>239</v>
      </c>
      <c r="D30" s="18">
        <v>368</v>
      </c>
      <c r="E30" s="18">
        <v>382</v>
      </c>
      <c r="F30" s="18">
        <v>392</v>
      </c>
      <c r="G30" s="18">
        <v>476</v>
      </c>
      <c r="H30" s="18"/>
      <c r="I30" s="18"/>
      <c r="J30" s="41"/>
      <c r="K30" s="41"/>
      <c r="L30" s="41"/>
      <c r="M30" s="41"/>
      <c r="N30" s="76">
        <f t="shared" si="14"/>
        <v>2114</v>
      </c>
    </row>
    <row r="31" spans="1:14" ht="15.75" thickBot="1" x14ac:dyDescent="0.3"/>
    <row r="32" spans="1:14" ht="15.75" thickBot="1" x14ac:dyDescent="0.3">
      <c r="A32" s="37" t="s">
        <v>20</v>
      </c>
      <c r="B32" s="2" t="s">
        <v>21</v>
      </c>
      <c r="C32" s="2" t="s">
        <v>22</v>
      </c>
      <c r="D32" s="2" t="s">
        <v>23</v>
      </c>
      <c r="E32" s="2" t="s">
        <v>24</v>
      </c>
      <c r="F32" s="2" t="s">
        <v>25</v>
      </c>
      <c r="G32" s="2" t="s">
        <v>26</v>
      </c>
      <c r="H32" s="2" t="s">
        <v>7</v>
      </c>
      <c r="I32" s="2" t="s">
        <v>8</v>
      </c>
      <c r="J32" s="2" t="s">
        <v>9</v>
      </c>
      <c r="K32" s="2" t="s">
        <v>10</v>
      </c>
      <c r="L32" s="2" t="s">
        <v>11</v>
      </c>
      <c r="M32" s="2" t="s">
        <v>12</v>
      </c>
      <c r="N32" s="2" t="s">
        <v>44</v>
      </c>
    </row>
    <row r="33" spans="1:14" ht="15.75" thickBot="1" x14ac:dyDescent="0.3">
      <c r="A33" s="1"/>
      <c r="B33" s="3" t="s">
        <v>13</v>
      </c>
      <c r="C33" s="3" t="s">
        <v>13</v>
      </c>
      <c r="D33" s="3" t="s">
        <v>13</v>
      </c>
      <c r="E33" s="3" t="s">
        <v>13</v>
      </c>
      <c r="F33" s="3" t="s">
        <v>13</v>
      </c>
      <c r="G33" s="3" t="s">
        <v>13</v>
      </c>
      <c r="H33" s="3" t="s">
        <v>13</v>
      </c>
      <c r="I33" s="3" t="s">
        <v>13</v>
      </c>
      <c r="J33" s="3" t="s">
        <v>13</v>
      </c>
      <c r="K33" s="3" t="s">
        <v>13</v>
      </c>
      <c r="L33" s="3" t="s">
        <v>13</v>
      </c>
      <c r="M33" s="3" t="s">
        <v>13</v>
      </c>
      <c r="N33" s="3" t="s">
        <v>13</v>
      </c>
    </row>
    <row r="34" spans="1:14" ht="15.75" thickBot="1" x14ac:dyDescent="0.3">
      <c r="A34" s="49" t="s">
        <v>42</v>
      </c>
      <c r="B34" s="50">
        <f>+B35+B36</f>
        <v>12967</v>
      </c>
      <c r="C34" s="50">
        <f t="shared" ref="C34:M34" si="15">+C35+C36</f>
        <v>12086</v>
      </c>
      <c r="D34" s="50">
        <f t="shared" si="15"/>
        <v>14228</v>
      </c>
      <c r="E34" s="50">
        <f t="shared" si="15"/>
        <v>12629</v>
      </c>
      <c r="F34" s="50">
        <f t="shared" si="15"/>
        <v>13397</v>
      </c>
      <c r="G34" s="50">
        <f t="shared" si="15"/>
        <v>13405</v>
      </c>
      <c r="H34" s="50">
        <f t="shared" si="15"/>
        <v>0</v>
      </c>
      <c r="I34" s="50">
        <f t="shared" si="15"/>
        <v>0</v>
      </c>
      <c r="J34" s="50">
        <f t="shared" si="15"/>
        <v>0</v>
      </c>
      <c r="K34" s="50">
        <f t="shared" si="15"/>
        <v>0</v>
      </c>
      <c r="L34" s="50">
        <f t="shared" si="15"/>
        <v>0</v>
      </c>
      <c r="M34" s="50">
        <f t="shared" si="15"/>
        <v>0</v>
      </c>
      <c r="N34" s="50">
        <f t="shared" ref="N34" si="16">+N35+N36</f>
        <v>78712</v>
      </c>
    </row>
    <row r="35" spans="1:14" ht="15.75" thickBot="1" x14ac:dyDescent="0.3">
      <c r="A35" s="53" t="s">
        <v>27</v>
      </c>
      <c r="B35" s="47">
        <v>6181</v>
      </c>
      <c r="C35" s="55">
        <v>5657</v>
      </c>
      <c r="D35" s="47">
        <v>6537</v>
      </c>
      <c r="E35" s="55">
        <v>6055</v>
      </c>
      <c r="F35" s="47">
        <v>6347</v>
      </c>
      <c r="G35" s="55">
        <v>6187</v>
      </c>
      <c r="H35" s="47"/>
      <c r="I35" s="55"/>
      <c r="J35" s="47"/>
      <c r="K35" s="55"/>
      <c r="L35" s="47"/>
      <c r="M35" s="57"/>
      <c r="N35" s="76">
        <f t="shared" ref="N35:N36" si="17">SUM(B35:M35)</f>
        <v>36964</v>
      </c>
    </row>
    <row r="36" spans="1:14" ht="15.75" thickBot="1" x14ac:dyDescent="0.3">
      <c r="A36" s="6" t="s">
        <v>28</v>
      </c>
      <c r="B36" s="54">
        <v>6786</v>
      </c>
      <c r="C36" s="7">
        <v>6429</v>
      </c>
      <c r="D36" s="71">
        <v>7691</v>
      </c>
      <c r="E36" s="7">
        <v>6574</v>
      </c>
      <c r="F36" s="56">
        <v>7050</v>
      </c>
      <c r="G36" s="7">
        <v>7218</v>
      </c>
      <c r="H36" s="56"/>
      <c r="I36" s="7"/>
      <c r="J36" s="56"/>
      <c r="K36" s="7"/>
      <c r="L36" s="58"/>
      <c r="M36" s="75"/>
      <c r="N36" s="76">
        <f t="shared" si="17"/>
        <v>41748</v>
      </c>
    </row>
    <row r="37" spans="1:14" ht="15.75" thickBot="1" x14ac:dyDescent="0.3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8"/>
      <c r="M37" s="9"/>
      <c r="N37" s="9"/>
    </row>
    <row r="38" spans="1:14" ht="15.75" thickBot="1" x14ac:dyDescent="0.3">
      <c r="A38" s="1" t="s">
        <v>20</v>
      </c>
      <c r="B38" s="3" t="s">
        <v>21</v>
      </c>
      <c r="C38" s="3" t="s">
        <v>22</v>
      </c>
      <c r="D38" s="3" t="s">
        <v>23</v>
      </c>
      <c r="E38" s="3" t="s">
        <v>24</v>
      </c>
      <c r="F38" s="3" t="s">
        <v>25</v>
      </c>
      <c r="G38" s="3" t="s">
        <v>26</v>
      </c>
      <c r="H38" s="3" t="s">
        <v>7</v>
      </c>
      <c r="I38" s="3" t="s">
        <v>8</v>
      </c>
      <c r="J38" s="3" t="s">
        <v>9</v>
      </c>
      <c r="K38" s="3" t="s">
        <v>10</v>
      </c>
      <c r="L38" s="3" t="s">
        <v>11</v>
      </c>
      <c r="M38" s="3" t="s">
        <v>12</v>
      </c>
      <c r="N38" s="2" t="s">
        <v>44</v>
      </c>
    </row>
    <row r="39" spans="1:14" ht="15.75" thickBot="1" x14ac:dyDescent="0.3">
      <c r="A39" s="1"/>
      <c r="B39" s="3" t="s">
        <v>13</v>
      </c>
      <c r="C39" s="3" t="s">
        <v>13</v>
      </c>
      <c r="D39" s="3" t="s">
        <v>13</v>
      </c>
      <c r="E39" s="3" t="s">
        <v>13</v>
      </c>
      <c r="F39" s="3" t="s">
        <v>13</v>
      </c>
      <c r="G39" s="3" t="s">
        <v>13</v>
      </c>
      <c r="H39" s="3" t="s">
        <v>13</v>
      </c>
      <c r="I39" s="3" t="s">
        <v>13</v>
      </c>
      <c r="J39" s="3" t="s">
        <v>13</v>
      </c>
      <c r="K39" s="3" t="s">
        <v>13</v>
      </c>
      <c r="L39" s="3" t="s">
        <v>13</v>
      </c>
      <c r="M39" s="3" t="s">
        <v>13</v>
      </c>
      <c r="N39" s="3" t="s">
        <v>13</v>
      </c>
    </row>
    <row r="40" spans="1:14" ht="15.75" thickBot="1" x14ac:dyDescent="0.3">
      <c r="A40" s="5" t="s">
        <v>43</v>
      </c>
      <c r="B40" s="4">
        <f>+B41+B42+B43</f>
        <v>6398</v>
      </c>
      <c r="C40" s="4">
        <f t="shared" ref="C40:M40" si="18">+C41+C42+C43</f>
        <v>5664</v>
      </c>
      <c r="D40" s="4">
        <f t="shared" si="18"/>
        <v>6044</v>
      </c>
      <c r="E40" s="4">
        <f t="shared" si="18"/>
        <v>5383</v>
      </c>
      <c r="F40" s="4">
        <f t="shared" si="18"/>
        <v>5896</v>
      </c>
      <c r="G40" s="4">
        <f t="shared" si="18"/>
        <v>5578</v>
      </c>
      <c r="H40" s="4">
        <f t="shared" si="18"/>
        <v>0</v>
      </c>
      <c r="I40" s="4">
        <f t="shared" si="18"/>
        <v>0</v>
      </c>
      <c r="J40" s="4">
        <f t="shared" si="18"/>
        <v>0</v>
      </c>
      <c r="K40" s="4">
        <f t="shared" si="18"/>
        <v>0</v>
      </c>
      <c r="L40" s="4">
        <f t="shared" si="18"/>
        <v>0</v>
      </c>
      <c r="M40" s="4">
        <f t="shared" si="18"/>
        <v>0</v>
      </c>
      <c r="N40" s="4">
        <f t="shared" ref="N40" si="19">+N41+N42+N43</f>
        <v>34963</v>
      </c>
    </row>
    <row r="41" spans="1:14" ht="15.75" thickBot="1" x14ac:dyDescent="0.3">
      <c r="A41" s="59" t="s">
        <v>29</v>
      </c>
      <c r="B41" s="60">
        <v>3858</v>
      </c>
      <c r="C41" s="51">
        <v>3398</v>
      </c>
      <c r="D41" s="69">
        <v>3460</v>
      </c>
      <c r="E41" s="51">
        <v>2968</v>
      </c>
      <c r="F41" s="60">
        <v>3320</v>
      </c>
      <c r="G41" s="51">
        <v>3149</v>
      </c>
      <c r="H41" s="60"/>
      <c r="I41" s="51"/>
      <c r="J41" s="60"/>
      <c r="K41" s="51"/>
      <c r="L41" s="60"/>
      <c r="M41" s="51"/>
      <c r="N41" s="76">
        <f t="shared" ref="N41:N43" si="20">SUM(B41:M41)</f>
        <v>20153</v>
      </c>
    </row>
    <row r="42" spans="1:14" ht="15.75" thickBot="1" x14ac:dyDescent="0.3">
      <c r="A42" s="62" t="s">
        <v>30</v>
      </c>
      <c r="B42" s="63">
        <v>2210</v>
      </c>
      <c r="C42" s="47">
        <v>1904</v>
      </c>
      <c r="D42" s="71">
        <v>2166</v>
      </c>
      <c r="E42" s="47">
        <v>2037</v>
      </c>
      <c r="F42" s="55">
        <v>2072</v>
      </c>
      <c r="G42" s="47">
        <v>2051</v>
      </c>
      <c r="H42" s="55"/>
      <c r="I42" s="47"/>
      <c r="J42" s="64"/>
      <c r="K42" s="65"/>
      <c r="L42" s="66"/>
      <c r="M42" s="47"/>
      <c r="N42" s="76">
        <f t="shared" si="20"/>
        <v>12440</v>
      </c>
    </row>
    <row r="43" spans="1:14" ht="15.75" thickBot="1" x14ac:dyDescent="0.3">
      <c r="A43" s="61" t="s">
        <v>31</v>
      </c>
      <c r="B43" s="7">
        <v>330</v>
      </c>
      <c r="C43" s="56">
        <v>362</v>
      </c>
      <c r="D43" s="70">
        <v>418</v>
      </c>
      <c r="E43" s="56">
        <v>378</v>
      </c>
      <c r="F43" s="7">
        <v>504</v>
      </c>
      <c r="G43" s="56">
        <v>378</v>
      </c>
      <c r="H43" s="7"/>
      <c r="I43" s="56"/>
      <c r="J43" s="8"/>
      <c r="K43" s="61"/>
      <c r="L43" s="8"/>
      <c r="M43" s="61"/>
      <c r="N43" s="76">
        <f t="shared" si="20"/>
        <v>2370</v>
      </c>
    </row>
    <row r="46" spans="1:14" x14ac:dyDescent="0.25">
      <c r="C46" s="11"/>
    </row>
    <row r="47" spans="1:14" x14ac:dyDescent="0.25">
      <c r="C47" s="11"/>
    </row>
  </sheetData>
  <pageMargins left="0.7" right="0.7" top="0.75" bottom="0.75" header="0.3" footer="0.3"/>
  <pageSetup paperSize="125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URGENCIA REAL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Bárbara Andrade Aguilante</dc:creator>
  <cp:lastModifiedBy>MINSAL</cp:lastModifiedBy>
  <cp:lastPrinted>2016-07-22T18:48:50Z</cp:lastPrinted>
  <dcterms:created xsi:type="dcterms:W3CDTF">2013-02-11T11:20:00Z</dcterms:created>
  <dcterms:modified xsi:type="dcterms:W3CDTF">2016-07-22T19:05:42Z</dcterms:modified>
</cp:coreProperties>
</file>